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6810" windowHeight="9090" firstSheet="4" activeTab="7"/>
  </bookViews>
  <sheets>
    <sheet name="Table A1 - Beds-etc" sheetId="1" r:id="rId1"/>
    <sheet name="Table A2 - Time-day Ad" sheetId="2" r:id="rId2"/>
    <sheet name="Table A3 - SourceOfAd" sheetId="3" r:id="rId3"/>
    <sheet name="Table A4 - Ventilation" sheetId="4" r:id="rId4"/>
    <sheet name="Table A5 - Non-invasive" sheetId="5" r:id="rId5"/>
    <sheet name="Table A6 - RRT" sheetId="6" r:id="rId6"/>
    <sheet name="Table A7 - CarVasSup" sheetId="7" r:id="rId7"/>
    <sheet name="Table A8 - PAFC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<sst xmlns="http://schemas.openxmlformats.org/spreadsheetml/2006/main" count="184" uniqueCount="94">
  <si>
    <t xml:space="preserve"> </t>
  </si>
  <si>
    <t>Number of admissions</t>
  </si>
  <si>
    <t>Beds</t>
  </si>
  <si>
    <r>
      <t>Median Length of Stay</t>
    </r>
    <r>
      <rPr>
        <vertAlign val="superscript"/>
        <sz val="10"/>
        <rFont val="Arial"/>
        <family val="2"/>
      </rPr>
      <t>1</t>
    </r>
  </si>
  <si>
    <r>
      <t>Mean Length of Stay</t>
    </r>
    <r>
      <rPr>
        <vertAlign val="superscript"/>
        <sz val="10"/>
        <rFont val="Arial"/>
        <family val="2"/>
      </rPr>
      <t>1</t>
    </r>
  </si>
  <si>
    <t>Admission time</t>
  </si>
  <si>
    <t>Median Age</t>
  </si>
  <si>
    <r>
      <t>Occupied bed days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</si>
  <si>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Based on time between admission and discharge in fractional days</t>
    </r>
  </si>
  <si>
    <t>Number of non-invasive ventilation days</t>
  </si>
  <si>
    <r>
      <t xml:space="preserve">% non-invasive ventilation days </t>
    </r>
    <r>
      <rPr>
        <vertAlign val="superscript"/>
        <sz val="10"/>
        <rFont val="Arial"/>
        <family val="2"/>
      </rPr>
      <t>1</t>
    </r>
  </si>
  <si>
    <t>% patients ventilated non-invasely at any time</t>
  </si>
  <si>
    <t>% patients ventilated non-invasively &gt;2 days</t>
  </si>
  <si>
    <t>Crosshouse ICU</t>
  </si>
  <si>
    <t>Number of  PAFC days</t>
  </si>
  <si>
    <t>% patients with PAFC &gt;2 days</t>
  </si>
  <si>
    <t>Number of RRT days</t>
  </si>
  <si>
    <r>
      <t xml:space="preserve">% RRT days </t>
    </r>
    <r>
      <rPr>
        <vertAlign val="superscript"/>
        <sz val="10"/>
        <rFont val="Arial"/>
        <family val="2"/>
      </rPr>
      <t>1</t>
    </r>
  </si>
  <si>
    <t>% patients with RRT at any time</t>
  </si>
  <si>
    <t>% patients with RRT &gt;2 days</t>
  </si>
  <si>
    <t>Cardiovascular support: receiving inotropes or vasopressors</t>
  </si>
  <si>
    <r>
      <t>1</t>
    </r>
    <r>
      <rPr>
        <sz val="9"/>
        <rFont val="Arial"/>
        <family val="2"/>
      </rPr>
      <t xml:space="preserve"> % of total Augmented Care Period (ACP) days</t>
    </r>
  </si>
  <si>
    <t>Crosshouse HDU Medical</t>
  </si>
  <si>
    <t>Crosshouse HDU Surgical</t>
  </si>
  <si>
    <t>No data</t>
  </si>
  <si>
    <r>
      <t xml:space="preserve">1 </t>
    </r>
    <r>
      <rPr>
        <sz val="9"/>
        <rFont val="Arial"/>
        <family val="2"/>
      </rPr>
      <t>Out of hours: Weekends and 8pm-8am on Monday-Friday</t>
    </r>
  </si>
  <si>
    <t>Total Admissions</t>
  </si>
  <si>
    <t>Admission source</t>
  </si>
  <si>
    <t>% Male</t>
  </si>
  <si>
    <t>% Female</t>
  </si>
  <si>
    <t>Occupancy %</t>
  </si>
  <si>
    <t>Table A5 - Non-invasive ventilation (2005 and 2006)</t>
  </si>
  <si>
    <t>PAFC: Pulmonary artery flotation catheters</t>
  </si>
  <si>
    <t>% patients with PAFC at any time</t>
  </si>
  <si>
    <t>Table A8 - Pulmonary artery flotation catheters (2005 and 2006)</t>
  </si>
  <si>
    <t>Table A7 - Cardiovascular support (2005 and 2006)</t>
  </si>
  <si>
    <t>Table A6 - Renal replacement therapy (2005 - 2006)</t>
  </si>
  <si>
    <t>RRT: renal replacement therapy</t>
  </si>
  <si>
    <r>
      <t xml:space="preserve">% cardiovascular support days </t>
    </r>
    <r>
      <rPr>
        <vertAlign val="superscript"/>
        <sz val="10"/>
        <rFont val="Arial"/>
        <family val="2"/>
      </rPr>
      <t>1</t>
    </r>
  </si>
  <si>
    <t>% patients with cardiovascular support at any time</t>
  </si>
  <si>
    <t>% patients with cardiovascular support &gt;2 days</t>
  </si>
  <si>
    <t>Table A3 - Admission source and nature of surgery (2006)</t>
  </si>
  <si>
    <t>Table A2 - Admission time and day of the week (2006)</t>
  </si>
  <si>
    <t>Mean Age</t>
  </si>
  <si>
    <t>Table A1 - Beds, admissions, length of stay, age and sex (2006)</t>
  </si>
  <si>
    <t xml:space="preserve"> Funded Level 3</t>
  </si>
  <si>
    <t xml:space="preserve"> Funded Level 2</t>
  </si>
  <si>
    <t xml:space="preserve"> Funded Level 1</t>
  </si>
  <si>
    <t xml:space="preserve">  8:01am-8pm</t>
  </si>
  <si>
    <t xml:space="preserve">  8:01pm-12midnight</t>
  </si>
  <si>
    <t xml:space="preserve">  0:01am-8am</t>
  </si>
  <si>
    <t>Admission day</t>
  </si>
  <si>
    <t xml:space="preserve">  Monday</t>
  </si>
  <si>
    <t xml:space="preserve">  Tuesday</t>
  </si>
  <si>
    <t xml:space="preserve">  Wednesday</t>
  </si>
  <si>
    <t xml:space="preserve">  Thursday</t>
  </si>
  <si>
    <t xml:space="preserve">  Friday</t>
  </si>
  <si>
    <t xml:space="preserve">  Saturday</t>
  </si>
  <si>
    <r>
      <t xml:space="preserve">Out of hours </t>
    </r>
    <r>
      <rPr>
        <vertAlign val="superscript"/>
        <sz val="10"/>
        <rFont val="Arial"/>
        <family val="2"/>
      </rPr>
      <t>1</t>
    </r>
  </si>
  <si>
    <t xml:space="preserve">  Sunday</t>
  </si>
  <si>
    <t xml:space="preserve">  A&amp;E in this hospital</t>
  </si>
  <si>
    <t xml:space="preserve">  Recovery/theatre in this hospital</t>
  </si>
  <si>
    <t xml:space="preserve">  Ward in this hospital</t>
  </si>
  <si>
    <t xml:space="preserve">  ICU in this hospital</t>
  </si>
  <si>
    <t xml:space="preserve">  HDU in this hospital</t>
  </si>
  <si>
    <t xml:space="preserve">  ICU in another hospital</t>
  </si>
  <si>
    <t xml:space="preserve">  HDU in another hospital</t>
  </si>
  <si>
    <t xml:space="preserve">  Ward other hospital</t>
  </si>
  <si>
    <t xml:space="preserve">  Home</t>
  </si>
  <si>
    <r>
      <t>Nature of surgery</t>
    </r>
    <r>
      <rPr>
        <vertAlign val="superscript"/>
        <sz val="10"/>
        <rFont val="Arial"/>
        <family val="2"/>
      </rPr>
      <t xml:space="preserve"> 1</t>
    </r>
  </si>
  <si>
    <t xml:space="preserve">  Emergency/Urgent</t>
  </si>
  <si>
    <t xml:space="preserve">  Scheduled/Elective</t>
  </si>
  <si>
    <t xml:space="preserve">  Not Documented</t>
  </si>
  <si>
    <r>
      <t xml:space="preserve">% PAFC days </t>
    </r>
    <r>
      <rPr>
        <vertAlign val="superscript"/>
        <sz val="10"/>
        <rFont val="Arial"/>
        <family val="2"/>
      </rPr>
      <t>1</t>
    </r>
  </si>
  <si>
    <t>Number of  cardiovascular support days</t>
  </si>
  <si>
    <r>
      <t xml:space="preserve">Crosshouse HDU Surgical </t>
    </r>
    <r>
      <rPr>
        <b/>
        <vertAlign val="superscript"/>
        <sz val="10"/>
        <rFont val="Arial"/>
        <family val="2"/>
      </rPr>
      <t>2</t>
    </r>
  </si>
  <si>
    <r>
      <t>2</t>
    </r>
    <r>
      <rPr>
        <sz val="9"/>
        <rFont val="Arial"/>
        <family val="2"/>
      </rPr>
      <t xml:space="preserve"> Some ACP data missing at time of extract</t>
    </r>
  </si>
  <si>
    <t xml:space="preserve">  Admissions from theatre</t>
  </si>
  <si>
    <r>
      <t>1</t>
    </r>
    <r>
      <rPr>
        <sz val="9"/>
        <rFont val="Arial"/>
        <family val="2"/>
      </rPr>
      <t xml:space="preserve"> % of admissions from theatre</t>
    </r>
  </si>
  <si>
    <t>NHS Ayrshire&amp; Arran</t>
  </si>
  <si>
    <t>Non-invasive ventilation: connected to CPAP via any means</t>
  </si>
  <si>
    <t>Table A4 - Invasive ventilation (2005 and 2006)</t>
  </si>
  <si>
    <t>Number of invasive ventilation days</t>
  </si>
  <si>
    <t>% patients ventilated invasively at any time</t>
  </si>
  <si>
    <t>% patients ventilated invasively &gt;2 days</t>
  </si>
  <si>
    <t>Invasive ventilation: connected to a invasive ventilator via endotracheal tube (ETT) or tracheostomy</t>
  </si>
  <si>
    <r>
      <t xml:space="preserve">% invasive ventilation days </t>
    </r>
    <r>
      <rPr>
        <vertAlign val="superscript"/>
        <sz val="10"/>
        <rFont val="Arial"/>
        <family val="2"/>
      </rPr>
      <t>1</t>
    </r>
  </si>
  <si>
    <t>NHS Ayrshire &amp; Arran Total *</t>
  </si>
  <si>
    <t>Ayr Hospital ICU</t>
  </si>
  <si>
    <t>Ayr Hospital HDU Surgical</t>
  </si>
  <si>
    <t xml:space="preserve">Ayr Hospital HDU Medical </t>
  </si>
  <si>
    <t>* Ayr Hospital HDU Level 2 beds not included (except in the number of Level 2 beds)</t>
  </si>
  <si>
    <t>* Ayr Hospital HDU Level 2 beds not included</t>
  </si>
  <si>
    <r>
      <t xml:space="preserve">Ayr Hospital ICU 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</si>
</sst>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 horizontal="left"/>
    </xf>
    <xf numFmtId="2" fontId="3" fillId="0" borderId="0" xfId="0" applyNumberFormat="1" applyFont="1" applyFill="1" applyAlignment="1">
      <alignment/>
    </xf>
    <xf numFmtId="1" fontId="3" fillId="0" borderId="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1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4" fontId="3" fillId="2" borderId="0" xfId="0" applyNumberFormat="1" applyFont="1" applyFill="1" applyAlignment="1">
      <alignment/>
    </xf>
    <xf numFmtId="1" fontId="3" fillId="2" borderId="0" xfId="0" applyNumberFormat="1" applyFont="1" applyFill="1" applyBorder="1" applyAlignment="1">
      <alignment/>
    </xf>
    <xf numFmtId="165" fontId="3" fillId="2" borderId="3" xfId="0" applyNumberFormat="1" applyFont="1" applyFill="1" applyBorder="1" applyAlignment="1">
      <alignment/>
    </xf>
    <xf numFmtId="165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right"/>
    </xf>
    <xf numFmtId="3" fontId="3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1" fontId="3" fillId="2" borderId="0" xfId="0" applyNumberFormat="1" applyFont="1" applyFill="1" applyAlignment="1">
      <alignment/>
    </xf>
    <xf numFmtId="1" fontId="3" fillId="2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 wrapText="1"/>
    </xf>
    <xf numFmtId="0" fontId="0" fillId="0" borderId="2" xfId="0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165" fontId="3" fillId="0" borderId="3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ngela\Local%20Settings\Temporary%20Internet%20Files\OLK58\Ventil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ngela\Local%20Settings\Temporary%20Internet%20Files\OLK58\NI%20Ventil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ngela\Local%20Settings\Temporary%20Internet%20Files\OLK58\Di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19">
          <cell r="D19">
            <v>845</v>
          </cell>
          <cell r="E19">
            <v>976</v>
          </cell>
          <cell r="F19">
            <v>8</v>
          </cell>
          <cell r="G19">
            <v>1</v>
          </cell>
        </row>
        <row r="20">
          <cell r="D20">
            <v>0.6525096525096525</v>
          </cell>
          <cell r="E20">
            <v>0.5925925925925926</v>
          </cell>
          <cell r="F20">
            <v>0.001843742797879696</v>
          </cell>
          <cell r="G20">
            <v>0.00027129679869777537</v>
          </cell>
        </row>
        <row r="25">
          <cell r="D25">
            <v>878</v>
          </cell>
          <cell r="E25">
            <v>1007</v>
          </cell>
          <cell r="F25">
            <v>6</v>
          </cell>
          <cell r="G25">
            <v>0</v>
          </cell>
        </row>
        <row r="26">
          <cell r="D26">
            <v>0.6929755327545383</v>
          </cell>
          <cell r="E26">
            <v>0.6088270858524788</v>
          </cell>
          <cell r="F26">
            <v>0.0013410818059901655</v>
          </cell>
          <cell r="G26">
            <v>0</v>
          </cell>
        </row>
        <row r="46">
          <cell r="D46">
            <v>1830</v>
          </cell>
        </row>
        <row r="47">
          <cell r="D47">
            <v>0.16686422905078874</v>
          </cell>
        </row>
        <row r="52">
          <cell r="D52">
            <v>1891</v>
          </cell>
        </row>
        <row r="53">
          <cell r="D53">
            <v>0.16864353874966556</v>
          </cell>
        </row>
        <row r="75">
          <cell r="D75">
            <v>0.7158671586715868</v>
          </cell>
          <cell r="E75">
            <v>0.7653061224489796</v>
          </cell>
          <cell r="F75">
            <v>0.007847533632286996</v>
          </cell>
          <cell r="G75">
            <v>0.001497005988023952</v>
          </cell>
        </row>
        <row r="81">
          <cell r="D81">
            <v>0.7698113207547169</v>
          </cell>
          <cell r="E81">
            <v>0.7543859649122807</v>
          </cell>
          <cell r="F81">
            <v>0.002068252326783868</v>
          </cell>
          <cell r="G81">
            <v>0</v>
          </cell>
        </row>
        <row r="102">
          <cell r="D102">
            <v>0.20094117647058823</v>
          </cell>
        </row>
        <row r="108">
          <cell r="D108">
            <v>0.19400921658986175</v>
          </cell>
        </row>
        <row r="129">
          <cell r="D129">
            <v>0.22878228782287824</v>
          </cell>
          <cell r="E129">
            <v>0.2891156462585034</v>
          </cell>
          <cell r="F129">
            <v>0.002242152466367713</v>
          </cell>
          <cell r="G129">
            <v>0</v>
          </cell>
        </row>
        <row r="135">
          <cell r="D135">
            <v>0.26037735849056604</v>
          </cell>
          <cell r="E135">
            <v>0.2771929824561403</v>
          </cell>
          <cell r="F135">
            <v>0</v>
          </cell>
          <cell r="G135">
            <v>0</v>
          </cell>
        </row>
        <row r="156">
          <cell r="D156">
            <v>0.07011764705882353</v>
          </cell>
        </row>
        <row r="162">
          <cell r="D162">
            <v>0.06820276497695853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15">
          <cell r="D15">
            <v>7</v>
          </cell>
          <cell r="E15">
            <v>18</v>
          </cell>
          <cell r="F15">
            <v>11</v>
          </cell>
          <cell r="G15">
            <v>0</v>
          </cell>
        </row>
        <row r="16">
          <cell r="D16">
            <v>0.005405405405405406</v>
          </cell>
          <cell r="E16">
            <v>0.010928961748633882</v>
          </cell>
          <cell r="F16">
            <v>0.002535146347084582</v>
          </cell>
          <cell r="G16">
            <v>0</v>
          </cell>
        </row>
        <row r="21">
          <cell r="D21">
            <v>4</v>
          </cell>
          <cell r="E21">
            <v>20</v>
          </cell>
          <cell r="F21">
            <v>11</v>
          </cell>
          <cell r="G21">
            <v>0</v>
          </cell>
        </row>
        <row r="22">
          <cell r="D22">
            <v>0.0031570639305445935</v>
          </cell>
          <cell r="E22">
            <v>0.012091898428053204</v>
          </cell>
          <cell r="F22">
            <v>0.0024586499776486363</v>
          </cell>
          <cell r="G22">
            <v>0</v>
          </cell>
        </row>
        <row r="41">
          <cell r="D41">
            <v>36</v>
          </cell>
        </row>
        <row r="42">
          <cell r="D42">
            <v>0.003282574997720434</v>
          </cell>
        </row>
        <row r="47">
          <cell r="D47">
            <v>35</v>
          </cell>
        </row>
        <row r="48">
          <cell r="D48">
            <v>0.003121376973156158</v>
          </cell>
        </row>
        <row r="70">
          <cell r="D70">
            <v>0.025830258302583026</v>
          </cell>
          <cell r="E70">
            <v>0.057823129251700675</v>
          </cell>
          <cell r="F70">
            <v>0.010089686098654708</v>
          </cell>
          <cell r="G70">
            <v>0</v>
          </cell>
        </row>
        <row r="76">
          <cell r="D76">
            <v>0.015094339622641511</v>
          </cell>
          <cell r="E76">
            <v>0.06315789473684211</v>
          </cell>
          <cell r="F76">
            <v>0.010341261633919338</v>
          </cell>
          <cell r="G76">
            <v>0</v>
          </cell>
        </row>
        <row r="96">
          <cell r="D96">
            <v>0.015529411764705882</v>
          </cell>
        </row>
        <row r="102">
          <cell r="D102">
            <v>0.014746543778801843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48">
          <cell r="D148">
            <v>0</v>
          </cell>
        </row>
        <row r="154">
          <cell r="D15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16">
          <cell r="D16">
            <v>0</v>
          </cell>
          <cell r="E16">
            <v>232</v>
          </cell>
          <cell r="F16">
            <v>15</v>
          </cell>
          <cell r="G16">
            <v>3</v>
          </cell>
        </row>
        <row r="17">
          <cell r="D17">
            <v>0</v>
          </cell>
          <cell r="E17">
            <v>0.1408621736490589</v>
          </cell>
          <cell r="F17">
            <v>0.0034570177460244295</v>
          </cell>
          <cell r="G17">
            <v>0.0008138903960933261</v>
          </cell>
        </row>
        <row r="22">
          <cell r="D22">
            <v>1</v>
          </cell>
          <cell r="E22">
            <v>144</v>
          </cell>
          <cell r="F22">
            <v>4</v>
          </cell>
          <cell r="G22">
            <v>0</v>
          </cell>
        </row>
        <row r="23">
          <cell r="D23">
            <v>0.0007892659826361484</v>
          </cell>
          <cell r="E23">
            <v>0.08706166868198308</v>
          </cell>
          <cell r="F23">
            <v>0.000894054537326777</v>
          </cell>
          <cell r="G23">
            <v>0</v>
          </cell>
        </row>
        <row r="40">
          <cell r="D40">
            <v>250</v>
          </cell>
        </row>
        <row r="41">
          <cell r="D41">
            <v>0.022795659706391903</v>
          </cell>
        </row>
        <row r="46">
          <cell r="D46">
            <v>149</v>
          </cell>
        </row>
        <row r="47">
          <cell r="D47">
            <v>0.013288147685721929</v>
          </cell>
        </row>
        <row r="68">
          <cell r="D68">
            <v>0</v>
          </cell>
          <cell r="E68">
            <v>0.11904761904761905</v>
          </cell>
          <cell r="F68">
            <v>0.011210762331838564</v>
          </cell>
          <cell r="G68">
            <v>0.004491017964071856</v>
          </cell>
        </row>
        <row r="74">
          <cell r="D74">
            <v>0.003773584905660378</v>
          </cell>
          <cell r="E74">
            <v>0.10175438596491228</v>
          </cell>
          <cell r="F74">
            <v>0.0031023784901758017</v>
          </cell>
          <cell r="G74">
            <v>0</v>
          </cell>
        </row>
        <row r="93">
          <cell r="D93">
            <v>0.022588235294117645</v>
          </cell>
        </row>
        <row r="99">
          <cell r="D99">
            <v>0.015207373271889401</v>
          </cell>
        </row>
        <row r="118">
          <cell r="D118">
            <v>0</v>
          </cell>
          <cell r="E118">
            <v>0.07142857142857144</v>
          </cell>
          <cell r="F118">
            <v>0.0011210762331838565</v>
          </cell>
          <cell r="G118">
            <v>0</v>
          </cell>
        </row>
        <row r="124">
          <cell r="D124">
            <v>0</v>
          </cell>
          <cell r="E124">
            <v>0.05964912280701754</v>
          </cell>
          <cell r="F124">
            <v>0</v>
          </cell>
          <cell r="G124">
            <v>0</v>
          </cell>
        </row>
        <row r="143">
          <cell r="D143">
            <v>0.010352941176470589</v>
          </cell>
        </row>
        <row r="149">
          <cell r="D149">
            <v>0.00783410138248848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workbookViewId="0" topLeftCell="A1">
      <selection activeCell="B22" sqref="B22"/>
    </sheetView>
  </sheetViews>
  <sheetFormatPr defaultColWidth="9.140625" defaultRowHeight="12.75"/>
  <cols>
    <col min="1" max="1" width="2.28125" style="0" customWidth="1"/>
    <col min="2" max="2" width="19.57421875" style="0" customWidth="1"/>
    <col min="3" max="5" width="9.421875" style="0" customWidth="1"/>
    <col min="6" max="8" width="11.421875" style="0" customWidth="1"/>
    <col min="9" max="9" width="9.421875" style="0" customWidth="1"/>
  </cols>
  <sheetData>
    <row r="3" ht="12.75">
      <c r="B3" s="2" t="s">
        <v>44</v>
      </c>
    </row>
    <row r="4" ht="12.75">
      <c r="B4" s="2" t="s">
        <v>79</v>
      </c>
    </row>
    <row r="5" spans="1:9" ht="51">
      <c r="A5" t="s">
        <v>0</v>
      </c>
      <c r="B5" s="1" t="s">
        <v>0</v>
      </c>
      <c r="C5" s="40" t="s">
        <v>88</v>
      </c>
      <c r="D5" s="55" t="s">
        <v>89</v>
      </c>
      <c r="E5" s="40" t="s">
        <v>90</v>
      </c>
      <c r="F5" s="55" t="s">
        <v>13</v>
      </c>
      <c r="G5" s="40" t="s">
        <v>22</v>
      </c>
      <c r="H5" s="55" t="s">
        <v>23</v>
      </c>
      <c r="I5" s="40" t="s">
        <v>87</v>
      </c>
    </row>
    <row r="6" spans="2:9" ht="12.75">
      <c r="B6" s="17"/>
      <c r="C6" s="41"/>
      <c r="D6" s="56"/>
      <c r="E6" s="41"/>
      <c r="F6" s="56"/>
      <c r="G6" s="41"/>
      <c r="H6" s="56"/>
      <c r="I6" s="41"/>
    </row>
    <row r="7" spans="2:9" ht="12.75">
      <c r="B7" s="32" t="s">
        <v>2</v>
      </c>
      <c r="C7" s="42"/>
      <c r="D7" s="22"/>
      <c r="E7" s="42"/>
      <c r="F7" s="22"/>
      <c r="G7" s="42"/>
      <c r="H7" s="22"/>
      <c r="I7" s="42"/>
    </row>
    <row r="8" spans="2:9" ht="13.5" customHeight="1">
      <c r="B8" s="9" t="s">
        <v>45</v>
      </c>
      <c r="C8" s="42">
        <v>4</v>
      </c>
      <c r="D8" s="22">
        <v>0</v>
      </c>
      <c r="E8" s="42">
        <v>0</v>
      </c>
      <c r="F8" s="22">
        <v>5.5</v>
      </c>
      <c r="G8" s="42">
        <v>0</v>
      </c>
      <c r="H8" s="22">
        <v>0</v>
      </c>
      <c r="I8" s="42">
        <f>SUM(C8:H8)</f>
        <v>9.5</v>
      </c>
    </row>
    <row r="9" spans="2:9" ht="12.75">
      <c r="B9" s="9" t="s">
        <v>46</v>
      </c>
      <c r="C9" s="42">
        <v>0</v>
      </c>
      <c r="D9" s="22">
        <v>4</v>
      </c>
      <c r="E9" s="42">
        <v>6</v>
      </c>
      <c r="F9" s="22">
        <v>0</v>
      </c>
      <c r="G9" s="42">
        <v>12</v>
      </c>
      <c r="H9" s="22">
        <v>12</v>
      </c>
      <c r="I9" s="42">
        <f>SUM(C9:H9)</f>
        <v>34</v>
      </c>
    </row>
    <row r="10" spans="2:9" ht="12.75">
      <c r="B10" s="9" t="s">
        <v>47</v>
      </c>
      <c r="C10" s="42">
        <v>0</v>
      </c>
      <c r="D10" s="22">
        <v>0</v>
      </c>
      <c r="E10" s="42">
        <v>0</v>
      </c>
      <c r="F10" s="22">
        <v>0</v>
      </c>
      <c r="G10" s="49">
        <v>0</v>
      </c>
      <c r="H10" s="23">
        <v>0</v>
      </c>
      <c r="I10" s="42">
        <f>SUM(C10:H10)</f>
        <v>0</v>
      </c>
    </row>
    <row r="11" spans="2:9" ht="26.25" customHeight="1">
      <c r="B11" s="9" t="s">
        <v>1</v>
      </c>
      <c r="C11" s="42">
        <v>266</v>
      </c>
      <c r="D11" s="23" t="s">
        <v>24</v>
      </c>
      <c r="E11" s="49" t="s">
        <v>24</v>
      </c>
      <c r="F11" s="22">
        <v>285</v>
      </c>
      <c r="G11" s="42">
        <v>967</v>
      </c>
      <c r="H11" s="22">
        <v>657</v>
      </c>
      <c r="I11" s="42">
        <v>2175</v>
      </c>
    </row>
    <row r="12" spans="2:9" ht="14.25">
      <c r="B12" s="9" t="s">
        <v>7</v>
      </c>
      <c r="C12" s="43">
        <v>1027.99</v>
      </c>
      <c r="D12" s="57"/>
      <c r="E12" s="43"/>
      <c r="F12" s="57">
        <v>1376.2</v>
      </c>
      <c r="G12" s="43">
        <v>3574.92</v>
      </c>
      <c r="H12" s="57">
        <v>3196.97</v>
      </c>
      <c r="I12" s="43">
        <f>SUM(C12:H12)</f>
        <v>9176.08</v>
      </c>
    </row>
    <row r="13" spans="2:9" ht="12.75">
      <c r="B13" s="9" t="s">
        <v>30</v>
      </c>
      <c r="C13" s="44">
        <f>C12/(SUM(C8)*365)</f>
        <v>0.7041027397260274</v>
      </c>
      <c r="D13" s="58"/>
      <c r="E13" s="44"/>
      <c r="F13" s="58">
        <f>F12/(SUM(F8:F10)*365)</f>
        <v>0.6855292652552927</v>
      </c>
      <c r="G13" s="44">
        <f>G12/(SUM(G8:G10)*365)</f>
        <v>0.8161917808219178</v>
      </c>
      <c r="H13" s="58">
        <f>H12/(SUM(H8:H10)*365)</f>
        <v>0.7299018264840182</v>
      </c>
      <c r="I13" s="44">
        <f>I12/((SUM(I8:I10)-10)*365)</f>
        <v>0.7504461255367001</v>
      </c>
    </row>
    <row r="14" spans="2:9" ht="27" customHeight="1">
      <c r="B14" s="9" t="s">
        <v>3</v>
      </c>
      <c r="C14" s="45">
        <v>1.65625</v>
      </c>
      <c r="D14" s="59"/>
      <c r="E14" s="52"/>
      <c r="F14" s="59">
        <v>1.7916666666666667</v>
      </c>
      <c r="G14" s="45">
        <v>2.71875</v>
      </c>
      <c r="H14" s="59">
        <v>3.951388888888889</v>
      </c>
      <c r="I14" s="45">
        <v>2.826388888888889</v>
      </c>
    </row>
    <row r="15" spans="2:9" ht="14.25">
      <c r="B15" s="9" t="s">
        <v>4</v>
      </c>
      <c r="C15" s="45">
        <v>3.9802788220551384</v>
      </c>
      <c r="D15" s="59"/>
      <c r="E15" s="52"/>
      <c r="F15" s="59">
        <v>4.788540448343079</v>
      </c>
      <c r="G15" s="45">
        <v>3.5272391704010193</v>
      </c>
      <c r="H15" s="59">
        <v>4.946522484756102</v>
      </c>
      <c r="I15" s="45">
        <v>4.176286670755389</v>
      </c>
    </row>
    <row r="16" spans="2:9" ht="24.75" customHeight="1">
      <c r="B16" s="9" t="s">
        <v>6</v>
      </c>
      <c r="C16" s="46">
        <v>65</v>
      </c>
      <c r="D16" s="60"/>
      <c r="E16" s="52"/>
      <c r="F16" s="60">
        <v>59</v>
      </c>
      <c r="G16" s="46">
        <v>61</v>
      </c>
      <c r="H16" s="60">
        <v>62</v>
      </c>
      <c r="I16" s="46">
        <v>62</v>
      </c>
    </row>
    <row r="17" spans="2:9" ht="14.25" customHeight="1">
      <c r="B17" s="35" t="s">
        <v>43</v>
      </c>
      <c r="C17" s="43">
        <v>61.65413533834587</v>
      </c>
      <c r="D17" s="57"/>
      <c r="E17" s="45"/>
      <c r="F17" s="59">
        <v>56.32280701754386</v>
      </c>
      <c r="G17" s="43">
        <v>56.654601861427096</v>
      </c>
      <c r="H17" s="57">
        <v>58.25266362252663</v>
      </c>
      <c r="I17" s="43">
        <v>57.70528735632184</v>
      </c>
    </row>
    <row r="18" spans="2:9" ht="24.75" customHeight="1">
      <c r="B18" s="35" t="s">
        <v>28</v>
      </c>
      <c r="C18" s="44">
        <v>0.5112781954887218</v>
      </c>
      <c r="D18" s="58"/>
      <c r="E18" s="48"/>
      <c r="F18" s="29">
        <v>0.5403508771929825</v>
      </c>
      <c r="G18" s="44">
        <v>0.4808686659772492</v>
      </c>
      <c r="H18" s="58">
        <v>0.45662100456621</v>
      </c>
      <c r="I18" s="44">
        <v>0.4850574712643678</v>
      </c>
    </row>
    <row r="19" spans="2:9" ht="12.75">
      <c r="B19" s="18" t="s">
        <v>29</v>
      </c>
      <c r="C19" s="47">
        <v>0.48872180451127817</v>
      </c>
      <c r="D19" s="61"/>
      <c r="E19" s="47"/>
      <c r="F19" s="61">
        <v>0.45964912280701753</v>
      </c>
      <c r="G19" s="47">
        <v>0.5191313340227508</v>
      </c>
      <c r="H19" s="61">
        <v>0.54337899543379</v>
      </c>
      <c r="I19" s="47">
        <v>0.5149425287356322</v>
      </c>
    </row>
    <row r="20" spans="2:9" ht="13.5">
      <c r="B20" s="11" t="s">
        <v>8</v>
      </c>
      <c r="C20" s="4"/>
      <c r="D20" s="4"/>
      <c r="E20" s="4"/>
      <c r="F20" s="4"/>
      <c r="G20" s="4"/>
      <c r="H20" s="4"/>
      <c r="I20" s="4"/>
    </row>
    <row r="21" ht="12.75">
      <c r="B21" s="7" t="s">
        <v>91</v>
      </c>
    </row>
    <row r="23" spans="3:9" ht="12.75">
      <c r="C23" s="3"/>
      <c r="D23" s="3"/>
      <c r="E23" s="3"/>
      <c r="F23" s="3"/>
      <c r="G23" s="3"/>
      <c r="H23" s="3"/>
      <c r="I23" s="3"/>
    </row>
    <row r="24" spans="3:9" ht="12.75">
      <c r="C24" s="3"/>
      <c r="D24" s="3"/>
      <c r="E24" s="3"/>
      <c r="F24" s="3"/>
      <c r="G24" s="3"/>
      <c r="H24" s="3"/>
      <c r="I24" s="3"/>
    </row>
    <row r="25" spans="3:9" ht="12.75">
      <c r="C25" s="3"/>
      <c r="D25" s="3"/>
      <c r="E25" s="3"/>
      <c r="F25" s="3"/>
      <c r="G25" s="3"/>
      <c r="H25" s="3"/>
      <c r="I2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2"/>
  <sheetViews>
    <sheetView workbookViewId="0" topLeftCell="A1">
      <selection activeCell="C7" sqref="C7"/>
    </sheetView>
  </sheetViews>
  <sheetFormatPr defaultColWidth="9.140625" defaultRowHeight="12.75"/>
  <cols>
    <col min="1" max="1" width="2.28125" style="0" customWidth="1"/>
    <col min="2" max="2" width="19.57421875" style="0" customWidth="1"/>
    <col min="3" max="3" width="9.421875" style="0" customWidth="1"/>
    <col min="4" max="6" width="11.421875" style="0" customWidth="1"/>
    <col min="7" max="7" width="9.421875" style="0" customWidth="1"/>
  </cols>
  <sheetData>
    <row r="3" ht="12.75">
      <c r="B3" s="2" t="s">
        <v>42</v>
      </c>
    </row>
    <row r="4" ht="12.75">
      <c r="B4" s="2" t="s">
        <v>79</v>
      </c>
    </row>
    <row r="5" spans="1:7" ht="51">
      <c r="A5" t="s">
        <v>0</v>
      </c>
      <c r="B5" s="1" t="s">
        <v>0</v>
      </c>
      <c r="C5" s="40" t="s">
        <v>88</v>
      </c>
      <c r="D5" s="16" t="s">
        <v>13</v>
      </c>
      <c r="E5" s="40" t="s">
        <v>22</v>
      </c>
      <c r="F5" s="16" t="s">
        <v>23</v>
      </c>
      <c r="G5" s="40" t="s">
        <v>87</v>
      </c>
    </row>
    <row r="6" spans="2:7" ht="12.75">
      <c r="B6" s="17"/>
      <c r="C6" s="41"/>
      <c r="D6" s="5"/>
      <c r="E6" s="41"/>
      <c r="F6" s="5"/>
      <c r="G6" s="41"/>
    </row>
    <row r="7" spans="2:7" ht="12.75">
      <c r="B7" s="37" t="s">
        <v>5</v>
      </c>
      <c r="C7" s="43"/>
      <c r="D7" s="8"/>
      <c r="E7" s="43"/>
      <c r="F7" s="8"/>
      <c r="G7" s="43"/>
    </row>
    <row r="8" spans="2:7" ht="12.75">
      <c r="B8" s="9" t="s">
        <v>48</v>
      </c>
      <c r="C8" s="48">
        <v>0.6127819548872181</v>
      </c>
      <c r="D8" s="25">
        <v>0.5473684210526316</v>
      </c>
      <c r="E8" s="48">
        <v>0.5656670113753878</v>
      </c>
      <c r="F8" s="25">
        <v>0.745814307458143</v>
      </c>
      <c r="G8" s="48">
        <v>0.623448275862069</v>
      </c>
    </row>
    <row r="9" spans="2:7" ht="12.75">
      <c r="B9" s="9" t="s">
        <v>49</v>
      </c>
      <c r="C9" s="48">
        <v>0.18421052631578946</v>
      </c>
      <c r="D9" s="25">
        <v>0.21403508771929824</v>
      </c>
      <c r="E9" s="48">
        <v>0.2109617373319545</v>
      </c>
      <c r="F9" s="25">
        <v>0.1506849315068493</v>
      </c>
      <c r="G9" s="48">
        <v>0.18988505747126436</v>
      </c>
    </row>
    <row r="10" spans="2:7" ht="12.75">
      <c r="B10" s="9" t="s">
        <v>50</v>
      </c>
      <c r="C10" s="48">
        <v>0.20300751879699247</v>
      </c>
      <c r="D10" s="25">
        <v>0.23859649122807017</v>
      </c>
      <c r="E10" s="48">
        <v>0.2233712512926577</v>
      </c>
      <c r="F10" s="25">
        <v>0.1035007610350076</v>
      </c>
      <c r="G10" s="48">
        <v>0.18666666666666668</v>
      </c>
    </row>
    <row r="11" spans="2:7" ht="24.75" customHeight="1">
      <c r="B11" s="38" t="s">
        <v>51</v>
      </c>
      <c r="C11" s="48"/>
      <c r="D11" s="25"/>
      <c r="E11" s="48"/>
      <c r="F11" s="25"/>
      <c r="G11" s="48"/>
    </row>
    <row r="12" spans="2:7" ht="12.75">
      <c r="B12" s="35" t="s">
        <v>52</v>
      </c>
      <c r="C12" s="48">
        <v>0.13533834586466165</v>
      </c>
      <c r="D12" s="25">
        <v>0.12631578947368421</v>
      </c>
      <c r="E12" s="48">
        <v>0.14477766287487073</v>
      </c>
      <c r="F12" s="25">
        <v>0.1963470319634703</v>
      </c>
      <c r="G12" s="48">
        <v>0.1567816091954023</v>
      </c>
    </row>
    <row r="13" spans="2:7" ht="12.75">
      <c r="B13" s="35" t="s">
        <v>53</v>
      </c>
      <c r="C13" s="48">
        <v>0.15413533834586465</v>
      </c>
      <c r="D13" s="25">
        <v>0.1824561403508772</v>
      </c>
      <c r="E13" s="48">
        <v>0.14477766287487073</v>
      </c>
      <c r="F13" s="25">
        <v>0.1780821917808219</v>
      </c>
      <c r="G13" s="48">
        <v>0.16091954022988506</v>
      </c>
    </row>
    <row r="14" spans="2:7" ht="12.75">
      <c r="B14" s="35" t="s">
        <v>54</v>
      </c>
      <c r="C14" s="48">
        <v>0.16541353383458646</v>
      </c>
      <c r="D14" s="25">
        <v>0.1368421052631579</v>
      </c>
      <c r="E14" s="48">
        <v>0.14788004136504654</v>
      </c>
      <c r="F14" s="25">
        <v>0.2115677321156773</v>
      </c>
      <c r="G14" s="48">
        <v>0.167816091954023</v>
      </c>
    </row>
    <row r="15" spans="2:7" ht="12.75">
      <c r="B15" s="35" t="s">
        <v>55</v>
      </c>
      <c r="C15" s="48">
        <v>0.17293233082706766</v>
      </c>
      <c r="D15" s="25">
        <v>0.11929824561403508</v>
      </c>
      <c r="E15" s="48">
        <v>0.125129265770424</v>
      </c>
      <c r="F15" s="25">
        <v>0.1278538812785388</v>
      </c>
      <c r="G15" s="48">
        <v>0.1310344827586207</v>
      </c>
    </row>
    <row r="16" spans="2:7" ht="12.75">
      <c r="B16" s="35" t="s">
        <v>56</v>
      </c>
      <c r="C16" s="48">
        <v>0.15789473684210525</v>
      </c>
      <c r="D16" s="25">
        <v>0.19649122807017544</v>
      </c>
      <c r="E16" s="48">
        <v>0.1623578076525336</v>
      </c>
      <c r="F16" s="25">
        <v>0.1019786910197869</v>
      </c>
      <c r="G16" s="48">
        <v>0.14804597701149425</v>
      </c>
    </row>
    <row r="17" spans="2:7" ht="12.75">
      <c r="B17" s="35" t="s">
        <v>57</v>
      </c>
      <c r="C17" s="48">
        <v>0.12030075187969924</v>
      </c>
      <c r="D17" s="25">
        <v>0.09824561403508772</v>
      </c>
      <c r="E17" s="48">
        <v>0.12409513960703206</v>
      </c>
      <c r="F17" s="25">
        <v>0.0943683409436834</v>
      </c>
      <c r="G17" s="48">
        <v>0.11126436781609196</v>
      </c>
    </row>
    <row r="18" spans="2:7" ht="12.75">
      <c r="B18" s="35" t="s">
        <v>59</v>
      </c>
      <c r="C18" s="48">
        <v>0.09398496240601503</v>
      </c>
      <c r="D18" s="25">
        <v>0.14035087719298245</v>
      </c>
      <c r="E18" s="48">
        <v>0.15098241985522234</v>
      </c>
      <c r="F18" s="25">
        <v>0.0898021308980213</v>
      </c>
      <c r="G18" s="48">
        <v>0.12413793103448276</v>
      </c>
    </row>
    <row r="19" spans="2:7" ht="12.75">
      <c r="B19" s="9"/>
      <c r="C19" s="48"/>
      <c r="D19" s="25"/>
      <c r="E19" s="48"/>
      <c r="F19" s="25"/>
      <c r="G19" s="48"/>
    </row>
    <row r="20" spans="2:7" ht="14.25">
      <c r="B20" s="39" t="s">
        <v>58</v>
      </c>
      <c r="C20" s="47">
        <v>0.48872180451127817</v>
      </c>
      <c r="D20" s="26">
        <v>0.5719298245614035</v>
      </c>
      <c r="E20" s="47">
        <v>0.5667011375387797</v>
      </c>
      <c r="F20" s="26">
        <v>0.3592085235920852</v>
      </c>
      <c r="G20" s="47">
        <v>0.49517241379310345</v>
      </c>
    </row>
    <row r="21" spans="2:7" ht="13.5">
      <c r="B21" s="11" t="s">
        <v>25</v>
      </c>
      <c r="C21" s="4"/>
      <c r="D21" s="4"/>
      <c r="E21" s="4"/>
      <c r="F21" s="4"/>
      <c r="G21" s="4"/>
    </row>
    <row r="22" ht="12.75">
      <c r="B22" s="7" t="s">
        <v>91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4"/>
  <sheetViews>
    <sheetView workbookViewId="0" topLeftCell="A1">
      <selection activeCell="B25" sqref="B25"/>
    </sheetView>
  </sheetViews>
  <sheetFormatPr defaultColWidth="9.140625" defaultRowHeight="12.75"/>
  <cols>
    <col min="1" max="1" width="2.28125" style="0" customWidth="1"/>
    <col min="2" max="2" width="28.57421875" style="0" customWidth="1"/>
    <col min="3" max="3" width="9.421875" style="0" customWidth="1"/>
    <col min="4" max="6" width="11.421875" style="0" customWidth="1"/>
    <col min="7" max="7" width="9.421875" style="0" customWidth="1"/>
  </cols>
  <sheetData>
    <row r="3" ht="12.75">
      <c r="B3" s="2" t="s">
        <v>41</v>
      </c>
    </row>
    <row r="4" ht="12.75">
      <c r="B4" s="2" t="s">
        <v>79</v>
      </c>
    </row>
    <row r="5" spans="1:7" ht="51">
      <c r="A5" t="s">
        <v>0</v>
      </c>
      <c r="B5" s="1" t="s">
        <v>0</v>
      </c>
      <c r="C5" s="40" t="s">
        <v>88</v>
      </c>
      <c r="D5" s="16" t="s">
        <v>13</v>
      </c>
      <c r="E5" s="40" t="s">
        <v>22</v>
      </c>
      <c r="F5" s="16" t="s">
        <v>23</v>
      </c>
      <c r="G5" s="40" t="s">
        <v>87</v>
      </c>
    </row>
    <row r="6" spans="2:7" ht="12.75">
      <c r="B6" s="17"/>
      <c r="C6" s="41"/>
      <c r="D6" s="5"/>
      <c r="E6" s="41"/>
      <c r="F6" s="5"/>
      <c r="G6" s="41"/>
    </row>
    <row r="7" spans="2:7" ht="12.75">
      <c r="B7" s="37" t="s">
        <v>27</v>
      </c>
      <c r="C7" s="43"/>
      <c r="D7" s="8"/>
      <c r="E7" s="43"/>
      <c r="F7" s="8"/>
      <c r="G7" s="43"/>
    </row>
    <row r="8" spans="2:7" ht="12.75">
      <c r="B8" t="s">
        <v>60</v>
      </c>
      <c r="C8" s="48">
        <v>0.21428571428571427</v>
      </c>
      <c r="D8" s="25">
        <v>0.2807017543859649</v>
      </c>
      <c r="E8" s="48">
        <v>0.5656670113753878</v>
      </c>
      <c r="F8" s="25">
        <v>0.1598173515981735</v>
      </c>
      <c r="G8" s="48">
        <v>0.3627586206896552</v>
      </c>
    </row>
    <row r="9" spans="2:7" ht="12.75">
      <c r="B9" t="s">
        <v>61</v>
      </c>
      <c r="C9" s="48">
        <v>0.45112781954887216</v>
      </c>
      <c r="D9" s="25">
        <v>0.38596491228070173</v>
      </c>
      <c r="E9" s="48">
        <v>0.001034126163391934</v>
      </c>
      <c r="F9" s="25">
        <v>0.4292237442922374</v>
      </c>
      <c r="G9" s="48">
        <v>0.23586206896551723</v>
      </c>
    </row>
    <row r="10" spans="2:7" ht="12.75">
      <c r="B10" t="s">
        <v>62</v>
      </c>
      <c r="C10" s="48">
        <v>0.20676691729323307</v>
      </c>
      <c r="D10" s="25">
        <v>0.18596491228070175</v>
      </c>
      <c r="E10" s="48">
        <v>0.37745604963805585</v>
      </c>
      <c r="F10" s="25">
        <v>0.2465753424657534</v>
      </c>
      <c r="G10" s="48">
        <v>0.29195402298850576</v>
      </c>
    </row>
    <row r="11" spans="2:7" ht="12.75">
      <c r="B11" t="s">
        <v>63</v>
      </c>
      <c r="C11" s="48">
        <v>0</v>
      </c>
      <c r="D11" s="25">
        <v>0.0035087719298245615</v>
      </c>
      <c r="E11" s="48">
        <v>0.047569803516028956</v>
      </c>
      <c r="F11" s="25">
        <v>0.1324200913242009</v>
      </c>
      <c r="G11" s="48">
        <v>0.06160919540229885</v>
      </c>
    </row>
    <row r="12" spans="2:7" ht="12.75">
      <c r="B12" t="s">
        <v>64</v>
      </c>
      <c r="C12" s="48">
        <v>0.08646616541353383</v>
      </c>
      <c r="D12" s="25">
        <v>0.09473684210526316</v>
      </c>
      <c r="E12" s="48">
        <v>0.002068252326783868</v>
      </c>
      <c r="F12" s="25">
        <v>0.0015220700152207</v>
      </c>
      <c r="G12" s="48">
        <v>0.02436781609195402</v>
      </c>
    </row>
    <row r="13" spans="2:7" ht="12.75">
      <c r="B13" t="s">
        <v>65</v>
      </c>
      <c r="C13" s="48">
        <v>0.018796992481203006</v>
      </c>
      <c r="D13" s="25">
        <v>0.02456140350877193</v>
      </c>
      <c r="E13" s="48">
        <v>0.002068252326783868</v>
      </c>
      <c r="F13" s="25">
        <v>0.0015220700152207</v>
      </c>
      <c r="G13" s="48">
        <v>0.006896551724137931</v>
      </c>
    </row>
    <row r="14" spans="2:7" ht="12.75">
      <c r="B14" t="s">
        <v>66</v>
      </c>
      <c r="C14" s="48">
        <v>0</v>
      </c>
      <c r="D14" s="25">
        <v>0</v>
      </c>
      <c r="E14" s="48">
        <v>0.001034126163391934</v>
      </c>
      <c r="F14" s="25">
        <v>0</v>
      </c>
      <c r="G14" s="48">
        <v>0.0004597701149425287</v>
      </c>
    </row>
    <row r="15" spans="2:7" ht="12.75">
      <c r="B15" t="s">
        <v>67</v>
      </c>
      <c r="C15" s="48">
        <v>0.018796992481203006</v>
      </c>
      <c r="D15" s="25">
        <v>0.021052631578947368</v>
      </c>
      <c r="E15" s="48">
        <v>0.002068252326783868</v>
      </c>
      <c r="F15" s="25">
        <v>0.0045662100456621</v>
      </c>
      <c r="G15" s="48">
        <v>0.0073563218390804595</v>
      </c>
    </row>
    <row r="16" spans="2:7" ht="12.75">
      <c r="B16" t="s">
        <v>68</v>
      </c>
      <c r="C16" s="48">
        <v>0</v>
      </c>
      <c r="D16" s="25">
        <v>0.0035087719298245615</v>
      </c>
      <c r="E16" s="48">
        <v>0.001034126163391934</v>
      </c>
      <c r="F16" s="25">
        <v>0.0197869101978691</v>
      </c>
      <c r="G16" s="48">
        <v>0.006896551724137931</v>
      </c>
    </row>
    <row r="17" spans="2:7" ht="12.75">
      <c r="B17" t="s">
        <v>26</v>
      </c>
      <c r="C17" s="53">
        <v>266</v>
      </c>
      <c r="D17" s="30">
        <v>285</v>
      </c>
      <c r="E17" s="53">
        <v>967</v>
      </c>
      <c r="F17" s="30">
        <v>657</v>
      </c>
      <c r="G17" s="53">
        <v>2175</v>
      </c>
    </row>
    <row r="18" spans="2:7" ht="26.25" customHeight="1">
      <c r="B18" t="s">
        <v>69</v>
      </c>
      <c r="C18" s="48"/>
      <c r="D18" s="25"/>
      <c r="E18" s="48"/>
      <c r="F18" s="25"/>
      <c r="G18" s="48"/>
    </row>
    <row r="19" spans="2:7" ht="12.75">
      <c r="B19" t="s">
        <v>70</v>
      </c>
      <c r="C19" s="48">
        <v>0.6528925619834711</v>
      </c>
      <c r="D19" s="25">
        <v>0.6818181818181818</v>
      </c>
      <c r="E19" s="48">
        <v>1</v>
      </c>
      <c r="F19" s="25">
        <v>0.23508771929824562</v>
      </c>
      <c r="G19" s="48">
        <v>0.42940038684719534</v>
      </c>
    </row>
    <row r="20" spans="2:7" ht="12.75">
      <c r="B20" t="s">
        <v>71</v>
      </c>
      <c r="C20" s="48">
        <v>0.3305785123966942</v>
      </c>
      <c r="D20" s="25">
        <v>0.3181818181818182</v>
      </c>
      <c r="E20" s="48">
        <v>0</v>
      </c>
      <c r="F20" s="25">
        <v>0.7508771929824561</v>
      </c>
      <c r="G20" s="48">
        <v>0.5589941972920697</v>
      </c>
    </row>
    <row r="21" spans="2:7" ht="12.75">
      <c r="B21" t="s">
        <v>72</v>
      </c>
      <c r="C21" s="48">
        <v>0.01652892561983471</v>
      </c>
      <c r="D21" s="25">
        <v>0</v>
      </c>
      <c r="E21" s="48">
        <v>0</v>
      </c>
      <c r="F21" s="25">
        <v>0.014035087719298246</v>
      </c>
      <c r="G21" s="48">
        <v>0.01160541586073501</v>
      </c>
    </row>
    <row r="22" spans="2:7" ht="12.75">
      <c r="B22" s="34" t="s">
        <v>77</v>
      </c>
      <c r="C22" s="54">
        <v>120</v>
      </c>
      <c r="D22" s="21">
        <v>110</v>
      </c>
      <c r="E22" s="54">
        <v>1</v>
      </c>
      <c r="F22" s="21">
        <v>282</v>
      </c>
      <c r="G22" s="54">
        <v>513</v>
      </c>
    </row>
    <row r="23" ht="13.5">
      <c r="B23" s="33" t="s">
        <v>78</v>
      </c>
    </row>
    <row r="24" ht="12.75">
      <c r="B24" s="7" t="s">
        <v>92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4"/>
  <sheetViews>
    <sheetView workbookViewId="0" topLeftCell="A1">
      <selection activeCell="C7" sqref="C7"/>
    </sheetView>
  </sheetViews>
  <sheetFormatPr defaultColWidth="9.140625" defaultRowHeight="12.75"/>
  <cols>
    <col min="1" max="1" width="2.28125" style="0" customWidth="1"/>
    <col min="2" max="2" width="38.00390625" style="0" customWidth="1"/>
    <col min="3" max="3" width="10.28125" style="0" customWidth="1"/>
    <col min="4" max="6" width="11.421875" style="0" customWidth="1"/>
    <col min="7" max="7" width="9.8515625" style="0" customWidth="1"/>
  </cols>
  <sheetData>
    <row r="3" ht="12.75">
      <c r="B3" s="2" t="s">
        <v>81</v>
      </c>
    </row>
    <row r="4" ht="12.75">
      <c r="B4" s="2" t="s">
        <v>79</v>
      </c>
    </row>
    <row r="5" spans="1:7" ht="51">
      <c r="A5" t="s">
        <v>0</v>
      </c>
      <c r="B5" s="1" t="s">
        <v>0</v>
      </c>
      <c r="C5" s="40" t="s">
        <v>93</v>
      </c>
      <c r="D5" s="16" t="s">
        <v>13</v>
      </c>
      <c r="E5" s="40" t="s">
        <v>22</v>
      </c>
      <c r="F5" s="16" t="s">
        <v>75</v>
      </c>
      <c r="G5" s="40" t="s">
        <v>87</v>
      </c>
    </row>
    <row r="6" spans="2:7" ht="12.75">
      <c r="B6" s="12">
        <v>2005</v>
      </c>
      <c r="C6" s="41"/>
      <c r="D6" s="5"/>
      <c r="E6" s="41"/>
      <c r="F6" s="5"/>
      <c r="G6" s="41"/>
    </row>
    <row r="7" spans="2:7" ht="12.75">
      <c r="B7" s="19" t="s">
        <v>82</v>
      </c>
      <c r="C7" s="50">
        <f>'[1]Sheet'!D$19</f>
        <v>845</v>
      </c>
      <c r="D7" s="24">
        <f>'[1]Sheet'!E$19</f>
        <v>976</v>
      </c>
      <c r="E7" s="50">
        <f>'[1]Sheet'!F$19</f>
        <v>8</v>
      </c>
      <c r="F7" s="24">
        <f>'[1]Sheet'!G$19</f>
        <v>1</v>
      </c>
      <c r="G7" s="50">
        <f>'[1]Sheet'!$D46</f>
        <v>1830</v>
      </c>
    </row>
    <row r="8" spans="2:7" ht="14.25">
      <c r="B8" s="6" t="s">
        <v>86</v>
      </c>
      <c r="C8" s="48">
        <f>'[1]Sheet'!D$20</f>
        <v>0.6525096525096525</v>
      </c>
      <c r="D8" s="25">
        <f>'[1]Sheet'!E$20</f>
        <v>0.5925925925925926</v>
      </c>
      <c r="E8" s="48">
        <f>'[1]Sheet'!F$20</f>
        <v>0.001843742797879696</v>
      </c>
      <c r="F8" s="25">
        <f>'[1]Sheet'!G$20</f>
        <v>0.00027129679869777537</v>
      </c>
      <c r="G8" s="48">
        <f>'[1]Sheet'!$D47</f>
        <v>0.16686422905078874</v>
      </c>
    </row>
    <row r="9" spans="2:7" ht="12.75">
      <c r="B9" s="6" t="s">
        <v>83</v>
      </c>
      <c r="C9" s="48">
        <f>'[1]Sheet'!D$75</f>
        <v>0.7158671586715868</v>
      </c>
      <c r="D9" s="25">
        <f>'[1]Sheet'!E$75</f>
        <v>0.7653061224489796</v>
      </c>
      <c r="E9" s="48">
        <f>'[1]Sheet'!F$75</f>
        <v>0.007847533632286996</v>
      </c>
      <c r="F9" s="25">
        <f>'[1]Sheet'!G$75</f>
        <v>0.001497005988023952</v>
      </c>
      <c r="G9" s="48">
        <f>'[1]Sheet'!$D102</f>
        <v>0.20094117647058823</v>
      </c>
    </row>
    <row r="10" spans="2:7" ht="12.75">
      <c r="B10" s="13" t="s">
        <v>84</v>
      </c>
      <c r="C10" s="48">
        <f>'[1]Sheet'!D$129</f>
        <v>0.22878228782287824</v>
      </c>
      <c r="D10" s="25">
        <f>'[1]Sheet'!E$129</f>
        <v>0.2891156462585034</v>
      </c>
      <c r="E10" s="48">
        <f>'[1]Sheet'!F$129</f>
        <v>0.002242152466367713</v>
      </c>
      <c r="F10" s="25">
        <f>'[1]Sheet'!G$129</f>
        <v>0</v>
      </c>
      <c r="G10" s="48">
        <f>'[1]Sheet'!$D156</f>
        <v>0.07011764705882353</v>
      </c>
    </row>
    <row r="11" spans="2:7" ht="12.75">
      <c r="B11" s="15">
        <v>2006</v>
      </c>
      <c r="C11" s="51"/>
      <c r="D11" s="6"/>
      <c r="E11" s="51"/>
      <c r="F11" s="6"/>
      <c r="G11" s="51"/>
    </row>
    <row r="12" spans="2:7" ht="12.75">
      <c r="B12" s="19" t="s">
        <v>82</v>
      </c>
      <c r="C12" s="50">
        <f>'[1]Sheet'!D$25</f>
        <v>878</v>
      </c>
      <c r="D12" s="24">
        <f>'[1]Sheet'!E$25</f>
        <v>1007</v>
      </c>
      <c r="E12" s="50">
        <f>'[1]Sheet'!F$25</f>
        <v>6</v>
      </c>
      <c r="F12" s="24">
        <f>'[1]Sheet'!G$25</f>
        <v>0</v>
      </c>
      <c r="G12" s="50">
        <f>'[1]Sheet'!$D52</f>
        <v>1891</v>
      </c>
    </row>
    <row r="13" spans="2:7" ht="14.25">
      <c r="B13" s="6" t="s">
        <v>86</v>
      </c>
      <c r="C13" s="48">
        <f>'[1]Sheet'!D$26</f>
        <v>0.6929755327545383</v>
      </c>
      <c r="D13" s="25">
        <f>'[1]Sheet'!E$26</f>
        <v>0.6088270858524788</v>
      </c>
      <c r="E13" s="48">
        <f>'[1]Sheet'!F$26</f>
        <v>0.0013410818059901655</v>
      </c>
      <c r="F13" s="25">
        <f>'[1]Sheet'!G$26</f>
        <v>0</v>
      </c>
      <c r="G13" s="48">
        <f>'[1]Sheet'!$D53</f>
        <v>0.16864353874966556</v>
      </c>
    </row>
    <row r="14" spans="2:7" ht="12.75">
      <c r="B14" s="6" t="s">
        <v>83</v>
      </c>
      <c r="C14" s="48">
        <f>'[1]Sheet'!D$81</f>
        <v>0.7698113207547169</v>
      </c>
      <c r="D14" s="25">
        <f>'[1]Sheet'!E$81</f>
        <v>0.7543859649122807</v>
      </c>
      <c r="E14" s="48">
        <f>'[1]Sheet'!F$81</f>
        <v>0.002068252326783868</v>
      </c>
      <c r="F14" s="25">
        <f>'[1]Sheet'!G$81</f>
        <v>0</v>
      </c>
      <c r="G14" s="48">
        <f>'[1]Sheet'!$D108</f>
        <v>0.19400921658986175</v>
      </c>
    </row>
    <row r="15" spans="2:7" ht="12.75">
      <c r="B15" s="14" t="s">
        <v>84</v>
      </c>
      <c r="C15" s="47">
        <f>'[1]Sheet'!D$135</f>
        <v>0.26037735849056604</v>
      </c>
      <c r="D15" s="26">
        <f>'[1]Sheet'!E$135</f>
        <v>0.2771929824561403</v>
      </c>
      <c r="E15" s="47">
        <f>'[1]Sheet'!F$135</f>
        <v>0</v>
      </c>
      <c r="F15" s="26">
        <f>'[1]Sheet'!G$135</f>
        <v>0</v>
      </c>
      <c r="G15" s="47">
        <f>'[1]Sheet'!$D162</f>
        <v>0.06820276497695853</v>
      </c>
    </row>
    <row r="16" spans="2:7" ht="12.75">
      <c r="B16" s="4" t="s">
        <v>85</v>
      </c>
      <c r="C16" s="4"/>
      <c r="D16" s="4"/>
      <c r="E16" s="4"/>
      <c r="F16" s="4"/>
      <c r="G16" s="4"/>
    </row>
    <row r="17" ht="13.5">
      <c r="B17" s="11" t="s">
        <v>21</v>
      </c>
    </row>
    <row r="18" ht="13.5">
      <c r="B18" s="11" t="s">
        <v>76</v>
      </c>
    </row>
    <row r="19" spans="2:7" ht="12.75">
      <c r="B19" s="7" t="s">
        <v>92</v>
      </c>
      <c r="C19" s="3"/>
      <c r="D19" s="3"/>
      <c r="E19" s="3"/>
      <c r="F19" s="3"/>
      <c r="G19" s="3"/>
    </row>
    <row r="21" spans="3:7" ht="12.75">
      <c r="C21" s="4"/>
      <c r="D21" s="4"/>
      <c r="E21" s="4"/>
      <c r="F21" s="4"/>
      <c r="G21" s="4"/>
    </row>
    <row r="22" spans="3:8" ht="12.75">
      <c r="C22" s="4"/>
      <c r="D22" s="25"/>
      <c r="E22" s="25"/>
      <c r="F22" s="25"/>
      <c r="G22" s="25"/>
      <c r="H22" s="3"/>
    </row>
    <row r="24" spans="4:8" ht="12.75">
      <c r="D24" s="3"/>
      <c r="E24" s="3"/>
      <c r="F24" s="3"/>
      <c r="G24" s="3"/>
      <c r="H24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5"/>
  <sheetViews>
    <sheetView workbookViewId="0" topLeftCell="A1">
      <selection activeCell="B20" sqref="B20"/>
    </sheetView>
  </sheetViews>
  <sheetFormatPr defaultColWidth="9.140625" defaultRowHeight="12.75"/>
  <cols>
    <col min="1" max="1" width="2.28125" style="0" customWidth="1"/>
    <col min="2" max="2" width="41.00390625" style="0" customWidth="1"/>
    <col min="3" max="3" width="10.28125" style="0" customWidth="1"/>
    <col min="4" max="6" width="11.421875" style="0" customWidth="1"/>
    <col min="7" max="7" width="10.28125" style="0" customWidth="1"/>
  </cols>
  <sheetData>
    <row r="3" ht="12.75">
      <c r="B3" s="2" t="s">
        <v>31</v>
      </c>
    </row>
    <row r="4" ht="12.75">
      <c r="B4" s="2" t="s">
        <v>79</v>
      </c>
    </row>
    <row r="5" spans="1:7" ht="51">
      <c r="A5" t="s">
        <v>0</v>
      </c>
      <c r="B5" s="1" t="s">
        <v>0</v>
      </c>
      <c r="C5" s="40" t="s">
        <v>93</v>
      </c>
      <c r="D5" s="16" t="s">
        <v>13</v>
      </c>
      <c r="E5" s="40" t="s">
        <v>22</v>
      </c>
      <c r="F5" s="16" t="s">
        <v>75</v>
      </c>
      <c r="G5" s="40" t="s">
        <v>87</v>
      </c>
    </row>
    <row r="6" spans="2:7" ht="12.75">
      <c r="B6" s="12">
        <v>2005</v>
      </c>
      <c r="C6" s="41"/>
      <c r="D6" s="5"/>
      <c r="E6" s="41"/>
      <c r="F6" s="5"/>
      <c r="G6" s="41"/>
    </row>
    <row r="7" spans="2:7" ht="12.75">
      <c r="B7" s="19" t="s">
        <v>9</v>
      </c>
      <c r="C7" s="50">
        <f>'[2]Sheet'!D$15</f>
        <v>7</v>
      </c>
      <c r="D7" s="24">
        <f>'[2]Sheet'!E$15</f>
        <v>18</v>
      </c>
      <c r="E7" s="50">
        <f>'[2]Sheet'!F$15</f>
        <v>11</v>
      </c>
      <c r="F7" s="24">
        <f>'[2]Sheet'!G$15</f>
        <v>0</v>
      </c>
      <c r="G7" s="50">
        <f>'[2]Sheet'!$D41</f>
        <v>36</v>
      </c>
    </row>
    <row r="8" spans="2:7" ht="14.25">
      <c r="B8" s="6" t="s">
        <v>10</v>
      </c>
      <c r="C8" s="48">
        <f>'[2]Sheet'!D$16</f>
        <v>0.005405405405405406</v>
      </c>
      <c r="D8" s="25">
        <f>'[2]Sheet'!E$16</f>
        <v>0.010928961748633882</v>
      </c>
      <c r="E8" s="48">
        <f>'[2]Sheet'!F$16</f>
        <v>0.002535146347084582</v>
      </c>
      <c r="F8" s="25">
        <f>'[2]Sheet'!G$16</f>
        <v>0</v>
      </c>
      <c r="G8" s="48">
        <f>'[2]Sheet'!$D42</f>
        <v>0.003282574997720434</v>
      </c>
    </row>
    <row r="9" spans="2:7" ht="12.75">
      <c r="B9" s="6" t="s">
        <v>11</v>
      </c>
      <c r="C9" s="48">
        <f>'[2]Sheet'!D$70</f>
        <v>0.025830258302583026</v>
      </c>
      <c r="D9" s="25">
        <f>'[2]Sheet'!E$70</f>
        <v>0.057823129251700675</v>
      </c>
      <c r="E9" s="48">
        <f>'[2]Sheet'!F$70</f>
        <v>0.010089686098654708</v>
      </c>
      <c r="F9" s="25">
        <f>'[2]Sheet'!G$70</f>
        <v>0</v>
      </c>
      <c r="G9" s="48">
        <f>'[2]Sheet'!$D96</f>
        <v>0.015529411764705882</v>
      </c>
    </row>
    <row r="10" spans="2:7" ht="12.75">
      <c r="B10" s="13" t="s">
        <v>12</v>
      </c>
      <c r="C10" s="48">
        <f>'[2]Sheet'!D$122</f>
        <v>0</v>
      </c>
      <c r="D10" s="25">
        <f>'[2]Sheet'!E$122</f>
        <v>0</v>
      </c>
      <c r="E10" s="48">
        <f>'[2]Sheet'!F$122</f>
        <v>0</v>
      </c>
      <c r="F10" s="25">
        <f>'[2]Sheet'!G$122</f>
        <v>0</v>
      </c>
      <c r="G10" s="48">
        <f>'[2]Sheet'!$D148</f>
        <v>0</v>
      </c>
    </row>
    <row r="11" spans="2:7" ht="12.75">
      <c r="B11" s="15">
        <v>2006</v>
      </c>
      <c r="C11" s="51"/>
      <c r="D11" s="6"/>
      <c r="E11" s="51"/>
      <c r="F11" s="6"/>
      <c r="G11" s="51"/>
    </row>
    <row r="12" spans="2:8" ht="12.75">
      <c r="B12" s="19" t="s">
        <v>9</v>
      </c>
      <c r="C12" s="50">
        <f>'[2]Sheet'!D$21</f>
        <v>4</v>
      </c>
      <c r="D12" s="24">
        <f>'[2]Sheet'!E$21</f>
        <v>20</v>
      </c>
      <c r="E12" s="50">
        <f>'[2]Sheet'!F$21</f>
        <v>11</v>
      </c>
      <c r="F12" s="24">
        <f>'[2]Sheet'!G$21</f>
        <v>0</v>
      </c>
      <c r="G12" s="50">
        <f>'[2]Sheet'!$D47</f>
        <v>35</v>
      </c>
      <c r="H12" s="27"/>
    </row>
    <row r="13" spans="2:7" ht="14.25">
      <c r="B13" s="6" t="s">
        <v>10</v>
      </c>
      <c r="C13" s="48">
        <f>'[2]Sheet'!D$22</f>
        <v>0.0031570639305445935</v>
      </c>
      <c r="D13" s="25">
        <f>'[2]Sheet'!E$22</f>
        <v>0.012091898428053204</v>
      </c>
      <c r="E13" s="48">
        <f>'[2]Sheet'!F$22</f>
        <v>0.0024586499776486363</v>
      </c>
      <c r="F13" s="25">
        <f>'[2]Sheet'!G$22</f>
        <v>0</v>
      </c>
      <c r="G13" s="48">
        <f>'[2]Sheet'!$D48</f>
        <v>0.003121376973156158</v>
      </c>
    </row>
    <row r="14" spans="2:7" ht="12.75">
      <c r="B14" s="6" t="s">
        <v>11</v>
      </c>
      <c r="C14" s="48">
        <f>'[2]Sheet'!D$76</f>
        <v>0.015094339622641511</v>
      </c>
      <c r="D14" s="25">
        <f>'[2]Sheet'!E$76</f>
        <v>0.06315789473684211</v>
      </c>
      <c r="E14" s="48">
        <f>'[2]Sheet'!F$76</f>
        <v>0.010341261633919338</v>
      </c>
      <c r="F14" s="25">
        <f>'[2]Sheet'!G$76</f>
        <v>0</v>
      </c>
      <c r="G14" s="48">
        <f>'[2]Sheet'!$D102</f>
        <v>0.014746543778801843</v>
      </c>
    </row>
    <row r="15" spans="2:7" ht="12.75">
      <c r="B15" s="14" t="s">
        <v>12</v>
      </c>
      <c r="C15" s="47">
        <f>'[2]Sheet'!D$128</f>
        <v>0</v>
      </c>
      <c r="D15" s="26">
        <f>'[2]Sheet'!E$128</f>
        <v>0</v>
      </c>
      <c r="E15" s="47">
        <f>'[2]Sheet'!F$128</f>
        <v>0</v>
      </c>
      <c r="F15" s="26">
        <f>'[2]Sheet'!G$128</f>
        <v>0</v>
      </c>
      <c r="G15" s="47">
        <f>'[2]Sheet'!$D154</f>
        <v>0</v>
      </c>
    </row>
    <row r="16" spans="2:7" ht="12.75">
      <c r="B16" s="20" t="s">
        <v>80</v>
      </c>
      <c r="C16" s="4"/>
      <c r="D16" s="4"/>
      <c r="E16" s="4"/>
      <c r="F16" s="4"/>
      <c r="G16" s="4"/>
    </row>
    <row r="17" ht="13.5">
      <c r="B17" s="11" t="s">
        <v>21</v>
      </c>
    </row>
    <row r="18" ht="13.5">
      <c r="B18" s="11" t="s">
        <v>76</v>
      </c>
    </row>
    <row r="19" ht="12.75">
      <c r="B19" s="7" t="s">
        <v>92</v>
      </c>
    </row>
    <row r="20" spans="3:7" ht="12.75">
      <c r="C20" s="3"/>
      <c r="D20" s="3"/>
      <c r="E20" s="3"/>
      <c r="F20" s="3"/>
      <c r="G20" s="3"/>
    </row>
    <row r="22" spans="3:7" ht="12.75">
      <c r="C22" s="4"/>
      <c r="D22" s="4"/>
      <c r="E22" s="4"/>
      <c r="F22" s="4"/>
      <c r="G22" s="4"/>
    </row>
    <row r="23" spans="3:8" ht="12.75">
      <c r="C23" s="4"/>
      <c r="D23" s="25"/>
      <c r="E23" s="25"/>
      <c r="F23" s="25"/>
      <c r="G23" s="25"/>
      <c r="H23" s="3"/>
    </row>
    <row r="25" spans="4:8" ht="12.75">
      <c r="D25" s="3"/>
      <c r="E25" s="3"/>
      <c r="F25" s="3"/>
      <c r="G25" s="3"/>
      <c r="H2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26"/>
  <sheetViews>
    <sheetView workbookViewId="0" topLeftCell="A1">
      <selection activeCell="C7" sqref="C7"/>
    </sheetView>
  </sheetViews>
  <sheetFormatPr defaultColWidth="9.140625" defaultRowHeight="12.75"/>
  <cols>
    <col min="1" max="1" width="2.28125" style="0" customWidth="1"/>
    <col min="2" max="2" width="33.8515625" style="0" customWidth="1"/>
    <col min="3" max="3" width="10.28125" style="0" customWidth="1"/>
    <col min="4" max="6" width="11.421875" style="0" customWidth="1"/>
    <col min="7" max="7" width="9.7109375" style="0" customWidth="1"/>
  </cols>
  <sheetData>
    <row r="3" ht="12.75">
      <c r="B3" s="2" t="s">
        <v>36</v>
      </c>
    </row>
    <row r="4" ht="12.75">
      <c r="B4" s="2" t="s">
        <v>79</v>
      </c>
    </row>
    <row r="5" spans="1:7" ht="51">
      <c r="A5" t="s">
        <v>0</v>
      </c>
      <c r="B5" s="1" t="s">
        <v>0</v>
      </c>
      <c r="C5" s="40" t="s">
        <v>93</v>
      </c>
      <c r="D5" s="16" t="s">
        <v>13</v>
      </c>
      <c r="E5" s="40" t="s">
        <v>22</v>
      </c>
      <c r="F5" s="16" t="s">
        <v>75</v>
      </c>
      <c r="G5" s="40" t="s">
        <v>87</v>
      </c>
    </row>
    <row r="6" spans="2:7" ht="12.75">
      <c r="B6" s="12">
        <v>2005</v>
      </c>
      <c r="C6" s="41"/>
      <c r="D6" s="5"/>
      <c r="E6" s="41"/>
      <c r="F6" s="5"/>
      <c r="G6" s="41"/>
    </row>
    <row r="7" spans="2:7" ht="12.75">
      <c r="B7" s="19" t="s">
        <v>16</v>
      </c>
      <c r="C7" s="53">
        <f>'[3]Sheet'!D16</f>
        <v>0</v>
      </c>
      <c r="D7" s="28">
        <f>'[3]Sheet'!E16</f>
        <v>232</v>
      </c>
      <c r="E7" s="53">
        <f>'[3]Sheet'!F16</f>
        <v>15</v>
      </c>
      <c r="F7" s="28">
        <f>'[3]Sheet'!G16</f>
        <v>3</v>
      </c>
      <c r="G7" s="53">
        <f>'[3]Sheet'!$D40</f>
        <v>250</v>
      </c>
    </row>
    <row r="8" spans="2:7" ht="14.25">
      <c r="B8" s="6" t="s">
        <v>17</v>
      </c>
      <c r="C8" s="48">
        <f>'[3]Sheet'!D17</f>
        <v>0</v>
      </c>
      <c r="D8" s="29">
        <f>'[3]Sheet'!E17</f>
        <v>0.1408621736490589</v>
      </c>
      <c r="E8" s="48">
        <f>'[3]Sheet'!F17</f>
        <v>0.0034570177460244295</v>
      </c>
      <c r="F8" s="29">
        <f>'[3]Sheet'!G17</f>
        <v>0.0008138903960933261</v>
      </c>
      <c r="G8" s="48">
        <f>'[3]Sheet'!$D41</f>
        <v>0.022795659706391903</v>
      </c>
    </row>
    <row r="9" spans="2:7" ht="12.75">
      <c r="B9" s="6" t="s">
        <v>18</v>
      </c>
      <c r="C9" s="44">
        <f>'[3]Sheet'!D$68</f>
        <v>0</v>
      </c>
      <c r="D9" s="10">
        <f>'[3]Sheet'!E$68</f>
        <v>0.11904761904761905</v>
      </c>
      <c r="E9" s="44">
        <f>'[3]Sheet'!F$68</f>
        <v>0.011210762331838564</v>
      </c>
      <c r="F9" s="10">
        <f>'[3]Sheet'!G$68</f>
        <v>0.004491017964071856</v>
      </c>
      <c r="G9" s="44">
        <f>'[3]Sheet'!$D$93</f>
        <v>0.022588235294117645</v>
      </c>
    </row>
    <row r="10" spans="2:7" ht="12.75">
      <c r="B10" s="13" t="s">
        <v>19</v>
      </c>
      <c r="C10" s="44">
        <f>'[3]Sheet'!D$118</f>
        <v>0</v>
      </c>
      <c r="D10" s="10">
        <f>'[3]Sheet'!E$118</f>
        <v>0.07142857142857144</v>
      </c>
      <c r="E10" s="44">
        <f>'[3]Sheet'!F$118</f>
        <v>0.0011210762331838565</v>
      </c>
      <c r="F10" s="10">
        <f>'[3]Sheet'!G$118</f>
        <v>0</v>
      </c>
      <c r="G10" s="44">
        <f>'[3]Sheet'!$D$143</f>
        <v>0.010352941176470589</v>
      </c>
    </row>
    <row r="11" spans="2:7" ht="12.75">
      <c r="B11" s="15">
        <v>2006</v>
      </c>
      <c r="C11" s="51"/>
      <c r="D11" s="6"/>
      <c r="E11" s="51"/>
      <c r="F11" s="6"/>
      <c r="G11" s="51"/>
    </row>
    <row r="12" spans="2:7" ht="12.75">
      <c r="B12" s="19" t="s">
        <v>16</v>
      </c>
      <c r="C12" s="53">
        <f>'[3]Sheet'!D22</f>
        <v>1</v>
      </c>
      <c r="D12" s="28">
        <f>'[3]Sheet'!E22</f>
        <v>144</v>
      </c>
      <c r="E12" s="53">
        <f>'[3]Sheet'!F22</f>
        <v>4</v>
      </c>
      <c r="F12" s="28">
        <f>'[3]Sheet'!G22</f>
        <v>0</v>
      </c>
      <c r="G12" s="53">
        <f>'[3]Sheet'!$D46</f>
        <v>149</v>
      </c>
    </row>
    <row r="13" spans="2:7" ht="14.25">
      <c r="B13" s="6" t="s">
        <v>17</v>
      </c>
      <c r="C13" s="48">
        <f>'[3]Sheet'!D23</f>
        <v>0.0007892659826361484</v>
      </c>
      <c r="D13" s="29">
        <f>'[3]Sheet'!E23</f>
        <v>0.08706166868198308</v>
      </c>
      <c r="E13" s="48">
        <f>'[3]Sheet'!F23</f>
        <v>0.000894054537326777</v>
      </c>
      <c r="F13" s="29">
        <f>'[3]Sheet'!G23</f>
        <v>0</v>
      </c>
      <c r="G13" s="48">
        <f>'[3]Sheet'!$D47</f>
        <v>0.013288147685721929</v>
      </c>
    </row>
    <row r="14" spans="2:7" ht="12.75">
      <c r="B14" s="6" t="s">
        <v>18</v>
      </c>
      <c r="C14" s="44">
        <f>'[3]Sheet'!D$74</f>
        <v>0.003773584905660378</v>
      </c>
      <c r="D14" s="10">
        <f>'[3]Sheet'!E$74</f>
        <v>0.10175438596491228</v>
      </c>
      <c r="E14" s="44">
        <f>'[3]Sheet'!F$74</f>
        <v>0.0031023784901758017</v>
      </c>
      <c r="F14" s="10">
        <f>'[3]Sheet'!G$74</f>
        <v>0</v>
      </c>
      <c r="G14" s="44">
        <f>'[3]Sheet'!$D$99</f>
        <v>0.015207373271889401</v>
      </c>
    </row>
    <row r="15" spans="2:7" ht="12.75">
      <c r="B15" s="14" t="s">
        <v>19</v>
      </c>
      <c r="C15" s="47">
        <f>'[3]Sheet'!D$124</f>
        <v>0</v>
      </c>
      <c r="D15" s="26">
        <f>'[3]Sheet'!E$124</f>
        <v>0.05964912280701754</v>
      </c>
      <c r="E15" s="47">
        <f>'[3]Sheet'!F$124</f>
        <v>0</v>
      </c>
      <c r="F15" s="26">
        <f>'[3]Sheet'!G$124</f>
        <v>0</v>
      </c>
      <c r="G15" s="47">
        <f>'[3]Sheet'!$D$149</f>
        <v>0.00783410138248848</v>
      </c>
    </row>
    <row r="16" spans="2:7" ht="12.75">
      <c r="B16" s="20" t="s">
        <v>37</v>
      </c>
      <c r="C16" s="4"/>
      <c r="D16" s="4"/>
      <c r="E16" s="4"/>
      <c r="F16" s="4"/>
      <c r="G16" s="4"/>
    </row>
    <row r="17" ht="13.5">
      <c r="B17" s="11" t="s">
        <v>21</v>
      </c>
    </row>
    <row r="18" ht="13.5">
      <c r="B18" s="11" t="s">
        <v>76</v>
      </c>
    </row>
    <row r="19" ht="12.75">
      <c r="B19" s="7" t="s">
        <v>92</v>
      </c>
    </row>
    <row r="24" spans="5:9" ht="12.75">
      <c r="E24" s="3"/>
      <c r="F24" s="3"/>
      <c r="G24" s="3"/>
      <c r="H24" s="3"/>
      <c r="I24" s="3"/>
    </row>
    <row r="26" spans="5:9" ht="12.75">
      <c r="E26" s="3"/>
      <c r="F26" s="3"/>
      <c r="G26" s="3"/>
      <c r="H26" s="3"/>
      <c r="I26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0"/>
  <sheetViews>
    <sheetView workbookViewId="0" topLeftCell="A1">
      <selection activeCell="B19" sqref="B19"/>
    </sheetView>
  </sheetViews>
  <sheetFormatPr defaultColWidth="9.140625" defaultRowHeight="12.75"/>
  <cols>
    <col min="1" max="1" width="2.28125" style="0" customWidth="1"/>
    <col min="2" max="2" width="43.00390625" style="0" customWidth="1"/>
    <col min="3" max="3" width="10.28125" style="0" customWidth="1"/>
    <col min="4" max="6" width="11.421875" style="0" customWidth="1"/>
    <col min="7" max="7" width="9.7109375" style="0" customWidth="1"/>
  </cols>
  <sheetData>
    <row r="3" ht="12.75">
      <c r="B3" s="2" t="s">
        <v>35</v>
      </c>
    </row>
    <row r="4" ht="12.75">
      <c r="B4" s="2" t="s">
        <v>79</v>
      </c>
    </row>
    <row r="5" spans="1:7" ht="51">
      <c r="A5" t="s">
        <v>0</v>
      </c>
      <c r="B5" s="1" t="s">
        <v>0</v>
      </c>
      <c r="C5" s="40" t="s">
        <v>93</v>
      </c>
      <c r="D5" s="16" t="s">
        <v>13</v>
      </c>
      <c r="E5" s="40" t="s">
        <v>22</v>
      </c>
      <c r="F5" s="16" t="s">
        <v>75</v>
      </c>
      <c r="G5" s="40" t="s">
        <v>87</v>
      </c>
    </row>
    <row r="6" spans="2:7" ht="12.75">
      <c r="B6" s="12">
        <v>2005</v>
      </c>
      <c r="C6" s="41"/>
      <c r="D6" s="5"/>
      <c r="E6" s="41"/>
      <c r="F6" s="5"/>
      <c r="G6" s="41"/>
    </row>
    <row r="7" spans="2:7" ht="12.75">
      <c r="B7" s="19" t="s">
        <v>74</v>
      </c>
      <c r="C7" s="52">
        <v>243</v>
      </c>
      <c r="D7" s="4">
        <v>262</v>
      </c>
      <c r="E7" s="52">
        <v>58</v>
      </c>
      <c r="F7" s="4">
        <v>23</v>
      </c>
      <c r="G7" s="52">
        <v>586</v>
      </c>
    </row>
    <row r="8" spans="2:7" ht="14.25">
      <c r="B8" s="6" t="s">
        <v>38</v>
      </c>
      <c r="C8" s="48">
        <v>0.18764478764478765</v>
      </c>
      <c r="D8" s="25">
        <v>0.15907710989678203</v>
      </c>
      <c r="E8" s="48">
        <v>0.013367135284627794</v>
      </c>
      <c r="F8" s="25">
        <v>0.006239826370048833</v>
      </c>
      <c r="G8" s="48">
        <v>0.05343302635178262</v>
      </c>
    </row>
    <row r="9" spans="2:7" ht="12.75">
      <c r="B9" s="6" t="s">
        <v>39</v>
      </c>
      <c r="C9" s="48">
        <v>0.2656826568265683</v>
      </c>
      <c r="D9" s="25">
        <v>0.3469387755102041</v>
      </c>
      <c r="E9" s="48">
        <v>0.042600896860986545</v>
      </c>
      <c r="F9" s="25">
        <v>0.014970059880239521</v>
      </c>
      <c r="G9" s="48">
        <v>0.10447058823529412</v>
      </c>
    </row>
    <row r="10" spans="2:7" ht="12.75">
      <c r="B10" s="13" t="s">
        <v>40</v>
      </c>
      <c r="C10" s="48">
        <v>0.11070110701107011</v>
      </c>
      <c r="D10" s="25">
        <v>0.13945578231292516</v>
      </c>
      <c r="E10" s="48">
        <v>0.005605381165919282</v>
      </c>
      <c r="F10" s="25">
        <v>0.0029940119760479044</v>
      </c>
      <c r="G10" s="48">
        <v>0.03670588235294118</v>
      </c>
    </row>
    <row r="11" spans="2:7" ht="12.75">
      <c r="B11" s="15">
        <v>2006</v>
      </c>
      <c r="C11" s="42"/>
      <c r="D11" s="7"/>
      <c r="E11" s="42"/>
      <c r="F11" s="7"/>
      <c r="G11" s="42"/>
    </row>
    <row r="12" spans="2:7" ht="12.75">
      <c r="B12" s="19" t="s">
        <v>74</v>
      </c>
      <c r="C12" s="52">
        <v>247</v>
      </c>
      <c r="D12" s="4">
        <v>371</v>
      </c>
      <c r="E12" s="52">
        <v>36</v>
      </c>
      <c r="F12" s="4">
        <v>22</v>
      </c>
      <c r="G12" s="52">
        <v>676</v>
      </c>
    </row>
    <row r="13" spans="2:7" ht="14.25">
      <c r="B13" s="6" t="s">
        <v>38</v>
      </c>
      <c r="C13" s="48">
        <v>0.19494869771112866</v>
      </c>
      <c r="D13" s="25">
        <v>0.22430471584038694</v>
      </c>
      <c r="E13" s="48">
        <v>0.008046490835940992</v>
      </c>
      <c r="F13" s="25">
        <v>0.005762179151388162</v>
      </c>
      <c r="G13" s="48">
        <v>0.06028716668153037</v>
      </c>
    </row>
    <row r="14" spans="2:7" ht="12.75">
      <c r="B14" s="6" t="s">
        <v>39</v>
      </c>
      <c r="C14" s="48">
        <v>0.32075471698113206</v>
      </c>
      <c r="D14" s="25">
        <v>0.3824561403508772</v>
      </c>
      <c r="E14" s="48">
        <v>0.025853154084798345</v>
      </c>
      <c r="F14" s="25">
        <v>0.016845329249617153</v>
      </c>
      <c r="G14" s="48">
        <v>0.10599078341013825</v>
      </c>
    </row>
    <row r="15" spans="2:7" ht="12.75">
      <c r="B15" s="14" t="s">
        <v>40</v>
      </c>
      <c r="C15" s="47">
        <v>0.12075471698113208</v>
      </c>
      <c r="D15" s="26">
        <v>0.17192982456140352</v>
      </c>
      <c r="E15" s="47">
        <v>0.001034126163391934</v>
      </c>
      <c r="F15" s="26">
        <v>0.004594180704441042</v>
      </c>
      <c r="G15" s="47">
        <v>0.03917050691244239</v>
      </c>
    </row>
    <row r="16" spans="2:7" ht="12.75">
      <c r="B16" s="20" t="s">
        <v>20</v>
      </c>
      <c r="C16" s="4"/>
      <c r="D16" s="4"/>
      <c r="E16" s="4"/>
      <c r="F16" s="4"/>
      <c r="G16" s="4"/>
    </row>
    <row r="17" ht="13.5">
      <c r="B17" s="11" t="s">
        <v>21</v>
      </c>
    </row>
    <row r="18" ht="13.5">
      <c r="B18" s="11" t="s">
        <v>76</v>
      </c>
    </row>
    <row r="19" ht="12.75">
      <c r="B19" s="7" t="s">
        <v>92</v>
      </c>
    </row>
    <row r="20" ht="12.75">
      <c r="B20" s="3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0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2.28125" style="0" customWidth="1"/>
    <col min="2" max="2" width="31.28125" style="0" customWidth="1"/>
    <col min="3" max="3" width="10.28125" style="0" customWidth="1"/>
    <col min="4" max="6" width="11.421875" style="0" customWidth="1"/>
    <col min="7" max="7" width="9.7109375" style="0" customWidth="1"/>
  </cols>
  <sheetData>
    <row r="3" ht="12.75">
      <c r="B3" s="36" t="s">
        <v>34</v>
      </c>
    </row>
    <row r="4" ht="12.75">
      <c r="B4" s="2" t="s">
        <v>79</v>
      </c>
    </row>
    <row r="5" spans="1:7" ht="51">
      <c r="A5" t="s">
        <v>0</v>
      </c>
      <c r="B5" s="1" t="s">
        <v>0</v>
      </c>
      <c r="C5" s="40" t="s">
        <v>93</v>
      </c>
      <c r="D5" s="16" t="s">
        <v>13</v>
      </c>
      <c r="E5" s="40" t="s">
        <v>22</v>
      </c>
      <c r="F5" s="16" t="s">
        <v>75</v>
      </c>
      <c r="G5" s="40" t="s">
        <v>87</v>
      </c>
    </row>
    <row r="6" spans="2:7" ht="12.75">
      <c r="B6" s="12">
        <v>2005</v>
      </c>
      <c r="C6" s="41"/>
      <c r="D6" s="5"/>
      <c r="E6" s="41"/>
      <c r="F6" s="5"/>
      <c r="G6" s="41"/>
    </row>
    <row r="7" spans="2:7" ht="12.75">
      <c r="B7" s="19" t="s">
        <v>14</v>
      </c>
      <c r="C7" s="52">
        <v>2</v>
      </c>
      <c r="D7" s="4">
        <v>4</v>
      </c>
      <c r="E7" s="52">
        <v>1</v>
      </c>
      <c r="F7" s="4">
        <v>0</v>
      </c>
      <c r="G7" s="52">
        <v>7</v>
      </c>
    </row>
    <row r="8" spans="2:7" ht="14.25">
      <c r="B8" s="6" t="s">
        <v>73</v>
      </c>
      <c r="C8" s="48">
        <v>0.0015444015444015444</v>
      </c>
      <c r="D8" s="25">
        <v>0.0024286581663630845</v>
      </c>
      <c r="E8" s="48">
        <v>0.00023046784973496196</v>
      </c>
      <c r="F8" s="25">
        <v>0</v>
      </c>
      <c r="G8" s="48">
        <v>0.0006382784717789732</v>
      </c>
    </row>
    <row r="9" spans="2:7" ht="12.75">
      <c r="B9" s="6" t="s">
        <v>33</v>
      </c>
      <c r="C9" s="48">
        <v>0.0036900369003690036</v>
      </c>
      <c r="D9" s="25">
        <v>0.013605442176870748</v>
      </c>
      <c r="E9" s="48">
        <v>0.0011210762331838565</v>
      </c>
      <c r="F9" s="25">
        <v>0</v>
      </c>
      <c r="G9" s="48">
        <v>0.002823529411764706</v>
      </c>
    </row>
    <row r="10" spans="2:7" ht="12.75">
      <c r="B10" s="13" t="s">
        <v>15</v>
      </c>
      <c r="C10" s="48">
        <v>0</v>
      </c>
      <c r="D10" s="25">
        <v>0</v>
      </c>
      <c r="E10" s="48">
        <v>0</v>
      </c>
      <c r="F10" s="25">
        <v>0</v>
      </c>
      <c r="G10" s="48">
        <v>0</v>
      </c>
    </row>
    <row r="11" spans="2:7" ht="12.75">
      <c r="B11" s="15">
        <v>2006</v>
      </c>
      <c r="C11" s="52"/>
      <c r="D11" s="4"/>
      <c r="E11" s="52"/>
      <c r="F11" s="4"/>
      <c r="G11" s="52"/>
    </row>
    <row r="12" spans="2:7" ht="12.75">
      <c r="B12" s="19" t="s">
        <v>14</v>
      </c>
      <c r="C12" s="52">
        <v>0</v>
      </c>
      <c r="D12" s="4">
        <v>1</v>
      </c>
      <c r="E12" s="52">
        <v>1</v>
      </c>
      <c r="F12" s="4">
        <v>2</v>
      </c>
      <c r="G12" s="52">
        <v>4</v>
      </c>
    </row>
    <row r="13" spans="2:7" ht="14.25">
      <c r="B13" s="6" t="s">
        <v>73</v>
      </c>
      <c r="C13" s="48">
        <v>0</v>
      </c>
      <c r="D13" s="25">
        <v>0.0006045949214026602</v>
      </c>
      <c r="E13" s="48">
        <v>0.00022351363433169424</v>
      </c>
      <c r="F13" s="25">
        <v>0.0005238344683080147</v>
      </c>
      <c r="G13" s="48">
        <v>0.0003567287969321323</v>
      </c>
    </row>
    <row r="14" spans="2:7" ht="12.75">
      <c r="B14" s="6" t="s">
        <v>33</v>
      </c>
      <c r="C14" s="42">
        <v>0</v>
      </c>
      <c r="D14" s="10">
        <v>0.0035087719298245615</v>
      </c>
      <c r="E14" s="44">
        <v>0.001034126163391934</v>
      </c>
      <c r="F14" s="10">
        <v>0.0015313935681470138</v>
      </c>
      <c r="G14" s="44">
        <v>0.0013824884792626728</v>
      </c>
    </row>
    <row r="15" spans="2:7" ht="12.75">
      <c r="B15" s="14" t="s">
        <v>15</v>
      </c>
      <c r="C15" s="63">
        <v>0</v>
      </c>
      <c r="D15" s="62">
        <v>0</v>
      </c>
      <c r="E15" s="63">
        <v>0</v>
      </c>
      <c r="F15" s="62">
        <v>0</v>
      </c>
      <c r="G15" s="63">
        <v>0</v>
      </c>
    </row>
    <row r="16" spans="2:7" ht="12.75">
      <c r="B16" s="20" t="s">
        <v>32</v>
      </c>
      <c r="C16" s="4"/>
      <c r="D16" s="4"/>
      <c r="E16" s="4"/>
      <c r="F16" s="4"/>
      <c r="G16" s="4"/>
    </row>
    <row r="17" ht="13.5">
      <c r="B17" s="11" t="s">
        <v>21</v>
      </c>
    </row>
    <row r="18" ht="13.5">
      <c r="B18" s="11" t="s">
        <v>76</v>
      </c>
    </row>
    <row r="19" ht="12.75">
      <c r="B19" s="7" t="s">
        <v>92</v>
      </c>
    </row>
    <row r="20" ht="12.75">
      <c r="B20" s="3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LUHD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jan.kerssens</dc:creator>
  <cp:keywords/>
  <dc:description/>
  <cp:lastModifiedBy>Angela</cp:lastModifiedBy>
  <cp:lastPrinted>2007-10-29T15:18:11Z</cp:lastPrinted>
  <dcterms:created xsi:type="dcterms:W3CDTF">2007-06-18T12:57:33Z</dcterms:created>
  <dcterms:modified xsi:type="dcterms:W3CDTF">2008-01-28T10:52:49Z</dcterms:modified>
  <cp:category/>
  <cp:version/>
  <cp:contentType/>
  <cp:contentStatus/>
</cp:coreProperties>
</file>